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TOMI ITOH\Desktop\"/>
    </mc:Choice>
  </mc:AlternateContent>
  <xr:revisionPtr revIDLastSave="0" documentId="13_ncr:1_{1FCAD433-B534-4AF7-B66A-A7209D0F0044}" xr6:coauthVersionLast="47" xr6:coauthVersionMax="47" xr10:uidLastSave="{00000000-0000-0000-0000-000000000000}"/>
  <bookViews>
    <workbookView xWindow="9270" yWindow="990" windowWidth="16980" windowHeight="14790" xr2:uid="{BCD0ACB9-EFA6-42E0-9DB1-A61424F85091}"/>
  </bookViews>
  <sheets>
    <sheet name="社会保険料試算表" sheetId="1" r:id="rId1"/>
    <sheet name="算出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 l="1"/>
  <c r="H11" i="1" s="1"/>
  <c r="G11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  <c r="E13" i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F9" i="3"/>
  <c r="F10" i="3"/>
  <c r="F8" i="3"/>
  <c r="I12" i="1" s="1"/>
  <c r="H12" i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13" i="3"/>
  <c r="I11" i="1" l="1"/>
  <c r="H13" i="1"/>
  <c r="G13" i="1"/>
  <c r="I13" i="1"/>
  <c r="I30" i="1"/>
  <c r="I24" i="1"/>
  <c r="I18" i="1"/>
  <c r="I29" i="1"/>
  <c r="I23" i="1"/>
  <c r="I17" i="1"/>
  <c r="I14" i="1"/>
  <c r="I28" i="1"/>
  <c r="I22" i="1"/>
  <c r="I16" i="1"/>
  <c r="I27" i="1"/>
  <c r="I21" i="1"/>
  <c r="I15" i="1"/>
  <c r="I26" i="1"/>
  <c r="I20" i="1"/>
  <c r="I31" i="1"/>
  <c r="I25" i="1"/>
  <c r="I19" i="1"/>
  <c r="D5" i="3"/>
  <c r="F30" i="1" l="1"/>
  <c r="J30" i="1" s="1"/>
  <c r="F11" i="1"/>
  <c r="J11" i="1" s="1"/>
  <c r="F22" i="1"/>
  <c r="J22" i="1" s="1"/>
  <c r="F25" i="1"/>
  <c r="J25" i="1" s="1"/>
  <c r="F18" i="1"/>
  <c r="J18" i="1" s="1"/>
  <c r="F21" i="1"/>
  <c r="J21" i="1" s="1"/>
  <c r="F24" i="1"/>
  <c r="J24" i="1" s="1"/>
  <c r="F15" i="1"/>
  <c r="J15" i="1" s="1"/>
  <c r="F27" i="1"/>
  <c r="J27" i="1" s="1"/>
  <c r="F17" i="1"/>
  <c r="J17" i="1" s="1"/>
  <c r="F23" i="1"/>
  <c r="J23" i="1" s="1"/>
  <c r="F29" i="1"/>
  <c r="J29" i="1" s="1"/>
  <c r="F13" i="1"/>
  <c r="J13" i="1" s="1"/>
  <c r="F14" i="1"/>
  <c r="J14" i="1" s="1"/>
  <c r="F20" i="1"/>
  <c r="J20" i="1" s="1"/>
  <c r="F26" i="1"/>
  <c r="J26" i="1" s="1"/>
  <c r="F12" i="1"/>
  <c r="J12" i="1" s="1"/>
  <c r="F16" i="1"/>
  <c r="J16" i="1" s="1"/>
  <c r="F19" i="1"/>
  <c r="J19" i="1" s="1"/>
  <c r="F28" i="1"/>
  <c r="J28" i="1" s="1"/>
  <c r="F31" i="1"/>
  <c r="J31" i="1" s="1"/>
</calcChain>
</file>

<file path=xl/sharedStrings.xml><?xml version="1.0" encoding="utf-8"?>
<sst xmlns="http://schemas.openxmlformats.org/spreadsheetml/2006/main" count="87" uniqueCount="80">
  <si>
    <t>会社の所在地（都道府県）</t>
    <rPh sb="0" eb="2">
      <t>カイシャ</t>
    </rPh>
    <rPh sb="3" eb="6">
      <t>ショザイチ</t>
    </rPh>
    <rPh sb="7" eb="11">
      <t>トドウフケン</t>
    </rPh>
    <phoneticPr fontId="1"/>
  </si>
  <si>
    <t>茨城県</t>
  </si>
  <si>
    <t>都道府県</t>
    <rPh sb="0" eb="4">
      <t>トドウフケン</t>
    </rPh>
    <phoneticPr fontId="1"/>
  </si>
  <si>
    <t>健康保険料率</t>
    <rPh sb="0" eb="2">
      <t>ケンコウ</t>
    </rPh>
    <rPh sb="2" eb="4">
      <t>ホケン</t>
    </rPh>
    <rPh sb="4" eb="5">
      <t>リョウ</t>
    </rPh>
    <rPh sb="5" eb="6">
      <t>リツ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</si>
  <si>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</si>
  <si>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</si>
  <si>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</si>
  <si>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</si>
  <si>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</si>
  <si>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</si>
  <si>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</si>
  <si>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</si>
  <si>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</si>
  <si>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</si>
  <si>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</si>
  <si>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</si>
  <si>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</si>
  <si>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</si>
  <si>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</si>
  <si>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</si>
  <si>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</si>
  <si>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</si>
  <si>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</si>
  <si>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</si>
  <si>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</si>
  <si>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</si>
  <si>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</si>
  <si>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</si>
  <si>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</si>
  <si>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</si>
  <si>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</si>
  <si>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</si>
  <si>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</si>
  <si>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</si>
  <si>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</si>
  <si>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</si>
  <si>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</si>
  <si>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</si>
  <si>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</si>
  <si>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</si>
  <si>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</si>
  <si>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</si>
  <si>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</si>
  <si>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</si>
  <si>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</si>
  <si>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</si>
  <si>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</si>
  <si>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</si>
  <si>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</si>
  <si>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</si>
  <si>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保険料率算出表</t>
    <rPh sb="0" eb="4">
      <t>ホケンリョウリツ</t>
    </rPh>
    <rPh sb="4" eb="7">
      <t>サンシュツヒョウ</t>
    </rPh>
    <phoneticPr fontId="1"/>
  </si>
  <si>
    <t>健康保険</t>
    <rPh sb="0" eb="4">
      <t>ケンコウホケン</t>
    </rPh>
    <phoneticPr fontId="1"/>
  </si>
  <si>
    <t>介護保険</t>
    <rPh sb="0" eb="4">
      <t>カイゴホケン</t>
    </rPh>
    <phoneticPr fontId="1"/>
  </si>
  <si>
    <t>厚生年金保険</t>
    <rPh sb="0" eb="4">
      <t>コウセイネンキン</t>
    </rPh>
    <rPh sb="4" eb="6">
      <t>ホケン</t>
    </rPh>
    <phoneticPr fontId="1"/>
  </si>
  <si>
    <t>事業の種類</t>
    <rPh sb="0" eb="2">
      <t>ジギョウ</t>
    </rPh>
    <rPh sb="3" eb="5">
      <t>シュルイ</t>
    </rPh>
    <phoneticPr fontId="1"/>
  </si>
  <si>
    <t>雇用保険</t>
    <rPh sb="0" eb="4">
      <t>コヨウホケン</t>
    </rPh>
    <phoneticPr fontId="1"/>
  </si>
  <si>
    <t>一般</t>
    <phoneticPr fontId="1"/>
  </si>
  <si>
    <t>農林水産・清酒製造業</t>
    <phoneticPr fontId="1"/>
  </si>
  <si>
    <t>建設</t>
    <phoneticPr fontId="1"/>
  </si>
  <si>
    <t>（労働者・事業主　折半）</t>
    <rPh sb="1" eb="4">
      <t>ロウドウシャ</t>
    </rPh>
    <rPh sb="5" eb="8">
      <t>ジギョウヌシ</t>
    </rPh>
    <rPh sb="9" eb="11">
      <t>セッパン</t>
    </rPh>
    <phoneticPr fontId="1"/>
  </si>
  <si>
    <t>（労働者　0.6％・事業主　0.95％・合計1.55％）</t>
    <rPh sb="1" eb="4">
      <t>ロウドウシャ</t>
    </rPh>
    <rPh sb="10" eb="13">
      <t>ジギョウヌシ</t>
    </rPh>
    <rPh sb="20" eb="22">
      <t>ゴウケイ</t>
    </rPh>
    <phoneticPr fontId="1"/>
  </si>
  <si>
    <t>（労働者　0.7％・事業主　1.05％・合計1.75％）</t>
    <rPh sb="1" eb="4">
      <t>ロウドウシャ</t>
    </rPh>
    <rPh sb="10" eb="13">
      <t>ジギョウヌシ</t>
    </rPh>
    <rPh sb="20" eb="22">
      <t>ゴウケイ</t>
    </rPh>
    <phoneticPr fontId="1"/>
  </si>
  <si>
    <t>（労働者　0.7％・事業主　1.15％・合計1.85％）</t>
    <rPh sb="1" eb="4">
      <t>ロウドウシャ</t>
    </rPh>
    <rPh sb="10" eb="13">
      <t>ジギョウヌシ</t>
    </rPh>
    <rPh sb="20" eb="22">
      <t>ゴウケイ</t>
    </rPh>
    <phoneticPr fontId="1"/>
  </si>
  <si>
    <t>料率</t>
    <rPh sb="0" eb="2">
      <t>リョウリツ</t>
    </rPh>
    <phoneticPr fontId="1"/>
  </si>
  <si>
    <t>1．所在地・事業の種類をドロップダウンリストから選択</t>
    <rPh sb="2" eb="5">
      <t>ショザイチ</t>
    </rPh>
    <rPh sb="6" eb="8">
      <t>ジギョウ</t>
    </rPh>
    <rPh sb="9" eb="11">
      <t>シュルイ</t>
    </rPh>
    <rPh sb="24" eb="26">
      <t>センタク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</si>
  <si>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</si>
  <si>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</si>
  <si>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賞与支給額</t>
    <rPh sb="0" eb="2">
      <t>ショウヨ</t>
    </rPh>
    <rPh sb="2" eb="5">
      <t>シキュウガク</t>
    </rPh>
    <phoneticPr fontId="1"/>
  </si>
  <si>
    <t>標準報酬</t>
    <rPh sb="0" eb="4">
      <t>ヒョウジュンホウシュウ</t>
    </rPh>
    <phoneticPr fontId="1"/>
  </si>
  <si>
    <t>健康保険</t>
    <rPh sb="0" eb="2">
      <t>ケンコウ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</si>
  <si>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</si>
  <si>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控除合計額</t>
    <rPh sb="0" eb="2">
      <t>コウジョ</t>
    </rPh>
    <rPh sb="2" eb="5">
      <t>ゴウケイガク</t>
    </rPh>
    <phoneticPr fontId="1"/>
  </si>
  <si>
    <t>例</t>
    <rPh sb="0" eb="1">
      <t>レイ</t>
    </rPh>
    <phoneticPr fontId="1"/>
  </si>
  <si>
    <t>〇〇　△△</t>
    <phoneticPr fontId="1"/>
  </si>
  <si>
    <t>２．氏名・年齢・賞与支給額を入力（他は自動で計算されます）</t>
    <rPh sb="2" eb="4">
      <t>シメイ</t>
    </rPh>
    <rPh sb="5" eb="7">
      <t>ネンレイ</t>
    </rPh>
    <rPh sb="8" eb="10">
      <t>ショウヨ</t>
    </rPh>
    <rPh sb="10" eb="13">
      <t>シキュウガク</t>
    </rPh>
    <rPh sb="14" eb="16">
      <t>ニュウリョク</t>
    </rPh>
    <rPh sb="17" eb="18">
      <t>ホカ</t>
    </rPh>
    <rPh sb="19" eb="21">
      <t>ジドウ</t>
    </rPh>
    <rPh sb="22" eb="24">
      <t>ケイサン</t>
    </rPh>
    <phoneticPr fontId="1"/>
  </si>
  <si>
    <t>農林水産・清酒製造業</t>
  </si>
  <si>
    <t>最新の試算表はこちらからからダウンロードをお願いします。</t>
  </si>
  <si>
    <t>【賞与】社会保険賞与試算表</t>
    <rPh sb="1" eb="3">
      <t>ショウヨ</t>
    </rPh>
    <rPh sb="4" eb="6">
      <t>シャカイ</t>
    </rPh>
    <rPh sb="6" eb="8">
      <t>ホケン</t>
    </rPh>
    <rPh sb="8" eb="10">
      <t>ショウヨ</t>
    </rPh>
    <rPh sb="10" eb="13">
      <t>シサンヒョウ</t>
    </rPh>
    <phoneticPr fontId="1"/>
  </si>
  <si>
    <t>※２０２４年４月現在の料率適用</t>
    <phoneticPr fontId="1"/>
  </si>
  <si>
    <t>保険料率（2024年4月現在）</t>
    <rPh sb="0" eb="4">
      <t>ホケンリョウリツ</t>
    </rPh>
    <rPh sb="9" eb="10">
      <t>ネン</t>
    </rPh>
    <rPh sb="11" eb="12">
      <t>ガツ</t>
    </rPh>
    <rPh sb="12" eb="1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</si>
</sst>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_ "/>
    <numFmt numFmtId="177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3" xfId="1" applyNumberFormat="1" applyFont="1" applyBorder="1" applyAlignment="1">
      <alignment vertical="center"/>
    </xf>
    <xf numFmtId="177" fontId="0" fillId="0" borderId="1" xfId="1" applyNumberFormat="1" applyFont="1" applyBorder="1">
      <alignment vertical="center"/>
    </xf>
    <xf numFmtId="38" fontId="0" fillId="0" borderId="0" xfId="2" applyFont="1">
      <alignment vertical="center"/>
    </xf>
    <xf numFmtId="38" fontId="0" fillId="0" borderId="1" xfId="2" applyFont="1" applyBorder="1" applyAlignment="1" applyProtection="1">
      <alignment horizontal="center" vertical="center"/>
    </xf>
    <xf numFmtId="38" fontId="4" fillId="0" borderId="1" xfId="2" applyFont="1" applyBorder="1" applyProtection="1">
      <alignment vertical="center"/>
    </xf>
    <xf numFmtId="38" fontId="0" fillId="0" borderId="1" xfId="2" applyFont="1" applyBorder="1" applyProtection="1">
      <alignment vertical="center"/>
    </xf>
    <xf numFmtId="0" fontId="5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38" fontId="4" fillId="0" borderId="1" xfId="0" applyNumberFormat="1" applyFont="1" applyBorder="1">
      <alignment vertical="center"/>
    </xf>
    <xf numFmtId="38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8" fontId="4" fillId="2" borderId="1" xfId="2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38" fontId="0" fillId="2" borderId="1" xfId="2" applyFont="1" applyFill="1" applyBorder="1" applyProtection="1">
      <alignment vertical="center"/>
      <protection locked="0"/>
    </xf>
    <xf numFmtId="0" fontId="6" fillId="0" borderId="0" xfId="3">
      <alignment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ahiroumu-sr.jp/download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2F0CA-0283-41A6-8632-AB77550EE22B}">
  <sheetPr codeName="Sheet1"/>
  <dimension ref="A1:N31"/>
  <sheetViews>
    <sheetView showZeros="0"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4" sqref="H4"/>
    </sheetView>
  </sheetViews>
  <sheetFormatPr defaultRowHeight="30" customHeight="1" x14ac:dyDescent="0.4"/>
  <cols>
    <col min="1" max="1" width="4.25" customWidth="1"/>
    <col min="2" max="2" width="24.25" customWidth="1"/>
    <col min="3" max="3" width="12.875" customWidth="1"/>
    <col min="4" max="4" width="11" style="9" bestFit="1" customWidth="1"/>
    <col min="5" max="5" width="9" bestFit="1" customWidth="1"/>
    <col min="6" max="7" width="9" style="9" bestFit="1" customWidth="1"/>
    <col min="8" max="8" width="13" style="9" bestFit="1" customWidth="1"/>
    <col min="9" max="9" width="9" style="9"/>
    <col min="10" max="10" width="13.375" style="9" customWidth="1"/>
  </cols>
  <sheetData>
    <row r="1" spans="1:14" ht="30" customHeight="1" x14ac:dyDescent="0.4">
      <c r="A1" s="13" t="s">
        <v>77</v>
      </c>
      <c r="D1" s="9" t="s">
        <v>78</v>
      </c>
    </row>
    <row r="2" spans="1:14" ht="27.75" customHeight="1" x14ac:dyDescent="0.4">
      <c r="B2" s="25" t="s">
        <v>76</v>
      </c>
    </row>
    <row r="3" spans="1:14" ht="30" customHeight="1" x14ac:dyDescent="0.4">
      <c r="A3" t="s">
        <v>64</v>
      </c>
    </row>
    <row r="4" spans="1:14" ht="9" customHeight="1" x14ac:dyDescent="0.4"/>
    <row r="5" spans="1:14" ht="30" customHeight="1" x14ac:dyDescent="0.4">
      <c r="B5" s="2" t="s">
        <v>0</v>
      </c>
      <c r="C5" s="26" t="s">
        <v>1</v>
      </c>
      <c r="D5" s="26"/>
    </row>
    <row r="6" spans="1:14" ht="30" customHeight="1" x14ac:dyDescent="0.4">
      <c r="B6" s="2" t="s">
        <v>54</v>
      </c>
      <c r="C6" s="26" t="s">
        <v>75</v>
      </c>
      <c r="D6" s="26"/>
      <c r="M6" s="15"/>
    </row>
    <row r="8" spans="1:14" ht="30" customHeight="1" x14ac:dyDescent="0.4">
      <c r="A8" t="s">
        <v>74</v>
      </c>
    </row>
    <row r="9" spans="1:14" ht="9" customHeight="1" x14ac:dyDescent="0.4"/>
    <row r="10" spans="1:14" s="1" customFormat="1" ht="30" customHeight="1" x14ac:dyDescent="0.4">
      <c r="A10" s="2"/>
      <c r="B10" s="19" t="s">
        <v>65</v>
      </c>
      <c r="C10" s="19" t="s">
        <v>66</v>
      </c>
      <c r="D10" s="20" t="s">
        <v>67</v>
      </c>
      <c r="E10" s="3" t="s">
        <v>68</v>
      </c>
      <c r="F10" s="10" t="s">
        <v>69</v>
      </c>
      <c r="G10" s="10" t="s">
        <v>70</v>
      </c>
      <c r="H10" s="10" t="s">
        <v>53</v>
      </c>
      <c r="I10" s="10" t="s">
        <v>55</v>
      </c>
      <c r="J10" s="10" t="s">
        <v>71</v>
      </c>
    </row>
    <row r="11" spans="1:14" s="1" customFormat="1" ht="30" customHeight="1" x14ac:dyDescent="0.4">
      <c r="A11" s="18" t="s">
        <v>72</v>
      </c>
      <c r="B11" s="21" t="s">
        <v>73</v>
      </c>
      <c r="C11" s="21">
        <v>45</v>
      </c>
      <c r="D11" s="22">
        <v>349999</v>
      </c>
      <c r="E11" s="16">
        <f>ROUNDDOWN(D11,-3)</f>
        <v>349000</v>
      </c>
      <c r="F11" s="11">
        <f>ROUND((E11*算出表!$D$5)/2-0.001,0)</f>
        <v>16857</v>
      </c>
      <c r="G11" s="11">
        <f>IF(AND(C11&gt;=40,C11&lt;65),ROUND((E11*算出表!$D$6)/2-0.001,0),0)</f>
        <v>2792</v>
      </c>
      <c r="H11" s="11">
        <f>ROUND((E11*算出表!$D$7)/2-0.001,0)</f>
        <v>31933</v>
      </c>
      <c r="I11" s="11">
        <f>MAX(ROUNDUP(D11*SUM(算出表!$F$8:$F$10)-0.5,0),0)</f>
        <v>2450</v>
      </c>
      <c r="J11" s="11">
        <f>SUM(F11:I11)</f>
        <v>54032</v>
      </c>
      <c r="N11" s="14"/>
    </row>
    <row r="12" spans="1:14" ht="30" customHeight="1" x14ac:dyDescent="0.4">
      <c r="A12" s="2">
        <v>1</v>
      </c>
      <c r="B12" s="23"/>
      <c r="C12" s="23"/>
      <c r="D12" s="24"/>
      <c r="E12" s="17">
        <f>ROUNDDOWN(D12,-3)</f>
        <v>0</v>
      </c>
      <c r="F12" s="12">
        <f>ROUND((E12*算出表!$D$5)/2-0.001,0)</f>
        <v>0</v>
      </c>
      <c r="G12" s="12">
        <f>IF(AND(C12&gt;=40,C12&lt;65),ROUND((E12*算出表!$D$6)/2-0.001,0),0)</f>
        <v>0</v>
      </c>
      <c r="H12" s="12">
        <f>ROUND((E12*算出表!$D$7)/2-0.001,0)</f>
        <v>0</v>
      </c>
      <c r="I12" s="12">
        <f>MAX(ROUNDUP(D12*SUM(算出表!$F$8:$F$10)-0.5,0),0)</f>
        <v>0</v>
      </c>
      <c r="J12" s="12">
        <f>SUM(F12:I12)</f>
        <v>0</v>
      </c>
    </row>
    <row r="13" spans="1:14" ht="30" customHeight="1" x14ac:dyDescent="0.4">
      <c r="A13" s="2">
        <v>2</v>
      </c>
      <c r="B13" s="23"/>
      <c r="C13" s="23"/>
      <c r="D13" s="24"/>
      <c r="E13" s="17">
        <f t="shared" ref="E13:E31" si="0">ROUNDDOWN(D13,-3)</f>
        <v>0</v>
      </c>
      <c r="F13" s="12">
        <f>ROUND((E13*算出表!$D$5)/2-0.001,0)</f>
        <v>0</v>
      </c>
      <c r="G13" s="12">
        <f>IF(AND(C13&gt;=40,C13&lt;65),ROUND((E13*算出表!$D$6)/2-0.001,0),0)</f>
        <v>0</v>
      </c>
      <c r="H13" s="12">
        <f>ROUND((E13*算出表!$D$7)/2-0.001,0)</f>
        <v>0</v>
      </c>
      <c r="I13" s="12">
        <f>MAX(ROUNDUP(D13*SUM(算出表!$F$8:$F$10)-0.5,0),0)</f>
        <v>0</v>
      </c>
      <c r="J13" s="12">
        <f>SUM(F13:I13)</f>
        <v>0</v>
      </c>
    </row>
    <row r="14" spans="1:14" ht="30" customHeight="1" x14ac:dyDescent="0.4">
      <c r="A14" s="2">
        <v>3</v>
      </c>
      <c r="B14" s="23"/>
      <c r="C14" s="19"/>
      <c r="D14" s="24"/>
      <c r="E14" s="17">
        <f t="shared" si="0"/>
        <v>0</v>
      </c>
      <c r="F14" s="12">
        <f>ROUND((E14*算出表!$D$5)/2-0.001,0)</f>
        <v>0</v>
      </c>
      <c r="G14" s="12">
        <f>IF(AND(C14&gt;=40,C14&lt;65),ROUND((E14*算出表!$D$6)/2-0.001,0),0)</f>
        <v>0</v>
      </c>
      <c r="H14" s="12">
        <f>ROUND((E14*算出表!$D$7)/2-0.001,0)</f>
        <v>0</v>
      </c>
      <c r="I14" s="12">
        <f>MAX(ROUNDUP(D14*SUM(算出表!$F$8:$F$10)-0.5,0),0)</f>
        <v>0</v>
      </c>
      <c r="J14" s="12">
        <f t="shared" ref="J14:J31" si="1">SUM(F14:I14)</f>
        <v>0</v>
      </c>
    </row>
    <row r="15" spans="1:14" ht="30" customHeight="1" x14ac:dyDescent="0.4">
      <c r="A15" s="2">
        <v>4</v>
      </c>
      <c r="B15" s="23"/>
      <c r="C15" s="23"/>
      <c r="D15" s="24"/>
      <c r="E15" s="17">
        <f t="shared" si="0"/>
        <v>0</v>
      </c>
      <c r="F15" s="12">
        <f>ROUND((E15*算出表!$D$5)/2-0.001,0)</f>
        <v>0</v>
      </c>
      <c r="G15" s="12">
        <f>IF(AND(C15&gt;=40,C15&lt;65),ROUND((E15*算出表!$D$6)/2-0.001,0),0)</f>
        <v>0</v>
      </c>
      <c r="H15" s="12">
        <f>ROUND((E15*算出表!$D$7)/2-0.001,0)</f>
        <v>0</v>
      </c>
      <c r="I15" s="12">
        <f>MAX(ROUNDUP(D15*SUM(算出表!$F$8:$F$10)-0.5,0),0)</f>
        <v>0</v>
      </c>
      <c r="J15" s="12">
        <f t="shared" si="1"/>
        <v>0</v>
      </c>
    </row>
    <row r="16" spans="1:14" ht="30" customHeight="1" x14ac:dyDescent="0.4">
      <c r="A16" s="2">
        <v>5</v>
      </c>
      <c r="B16" s="23"/>
      <c r="C16" s="23"/>
      <c r="D16" s="24"/>
      <c r="E16" s="17">
        <f t="shared" si="0"/>
        <v>0</v>
      </c>
      <c r="F16" s="12">
        <f>ROUND((E16*算出表!$D$5)/2-0.001,0)</f>
        <v>0</v>
      </c>
      <c r="G16" s="12">
        <f>IF(AND(C16&gt;=40,C16&lt;65),ROUND((E16*算出表!$D$6)/2-0.001,0),0)</f>
        <v>0</v>
      </c>
      <c r="H16" s="12">
        <f>ROUND((E16*算出表!$D$7)/2-0.001,0)</f>
        <v>0</v>
      </c>
      <c r="I16" s="12">
        <f>MAX(ROUNDUP(D16*SUM(算出表!$F$8:$F$10)-0.5,0),0)</f>
        <v>0</v>
      </c>
      <c r="J16" s="12">
        <f t="shared" si="1"/>
        <v>0</v>
      </c>
    </row>
    <row r="17" spans="1:10" ht="30" customHeight="1" x14ac:dyDescent="0.4">
      <c r="A17" s="2">
        <v>6</v>
      </c>
      <c r="B17" s="23"/>
      <c r="C17" s="23"/>
      <c r="D17" s="24"/>
      <c r="E17" s="17">
        <f t="shared" si="0"/>
        <v>0</v>
      </c>
      <c r="F17" s="12">
        <f>ROUND((E17*算出表!$D$5)/2-0.001,0)</f>
        <v>0</v>
      </c>
      <c r="G17" s="12">
        <f>IF(AND(C17&gt;=40,C17&lt;65),ROUND((E17*算出表!$D$6)/2-0.001,0),0)</f>
        <v>0</v>
      </c>
      <c r="H17" s="12">
        <f>ROUND((E17*算出表!$D$7)/2-0.001,0)</f>
        <v>0</v>
      </c>
      <c r="I17" s="12">
        <f>MAX(ROUNDUP(D17*SUM(算出表!$F$8:$F$10)-0.5,0),0)</f>
        <v>0</v>
      </c>
      <c r="J17" s="12">
        <f t="shared" si="1"/>
        <v>0</v>
      </c>
    </row>
    <row r="18" spans="1:10" ht="30" customHeight="1" x14ac:dyDescent="0.4">
      <c r="A18" s="2">
        <v>7</v>
      </c>
      <c r="B18" s="23"/>
      <c r="C18" s="23"/>
      <c r="D18" s="24"/>
      <c r="E18" s="17">
        <f t="shared" si="0"/>
        <v>0</v>
      </c>
      <c r="F18" s="12">
        <f>ROUND((E18*算出表!$D$5)/2-0.001,0)</f>
        <v>0</v>
      </c>
      <c r="G18" s="12">
        <f>IF(AND(C18&gt;=40,C18&lt;65),ROUND((E18*算出表!$D$6)/2-0.001,0),0)</f>
        <v>0</v>
      </c>
      <c r="H18" s="12">
        <f>ROUND((E18*算出表!$D$7)/2-0.001,0)</f>
        <v>0</v>
      </c>
      <c r="I18" s="12">
        <f>MAX(ROUNDUP(D18*SUM(算出表!$F$8:$F$10)-0.5,0),0)</f>
        <v>0</v>
      </c>
      <c r="J18" s="12">
        <f t="shared" si="1"/>
        <v>0</v>
      </c>
    </row>
    <row r="19" spans="1:10" ht="30" customHeight="1" x14ac:dyDescent="0.4">
      <c r="A19" s="2">
        <v>8</v>
      </c>
      <c r="B19" s="23"/>
      <c r="C19" s="23"/>
      <c r="D19" s="24"/>
      <c r="E19" s="17">
        <f t="shared" si="0"/>
        <v>0</v>
      </c>
      <c r="F19" s="12">
        <f>ROUND((E19*算出表!$D$5)/2-0.001,0)</f>
        <v>0</v>
      </c>
      <c r="G19" s="12">
        <f>IF(AND(C19&gt;=40,C19&lt;65),ROUND((E19*算出表!$D$6)/2-0.001,0),0)</f>
        <v>0</v>
      </c>
      <c r="H19" s="12">
        <f>ROUND((E19*算出表!$D$7)/2-0.001,0)</f>
        <v>0</v>
      </c>
      <c r="I19" s="12">
        <f>MAX(ROUNDUP(D19*SUM(算出表!$F$8:$F$10)-0.5,0),0)</f>
        <v>0</v>
      </c>
      <c r="J19" s="12">
        <f t="shared" si="1"/>
        <v>0</v>
      </c>
    </row>
    <row r="20" spans="1:10" ht="30" customHeight="1" x14ac:dyDescent="0.4">
      <c r="A20" s="2">
        <v>9</v>
      </c>
      <c r="B20" s="23"/>
      <c r="C20" s="23"/>
      <c r="D20" s="24"/>
      <c r="E20" s="17">
        <f t="shared" si="0"/>
        <v>0</v>
      </c>
      <c r="F20" s="12">
        <f>ROUND((E20*算出表!$D$5)/2-0.001,0)</f>
        <v>0</v>
      </c>
      <c r="G20" s="12">
        <f>IF(AND(C20&gt;=40,C20&lt;65),ROUND((E20*算出表!$D$6)/2-0.001,0),0)</f>
        <v>0</v>
      </c>
      <c r="H20" s="12">
        <f>ROUND((E20*算出表!$D$7)/2-0.001,0)</f>
        <v>0</v>
      </c>
      <c r="I20" s="12">
        <f>MAX(ROUNDUP(D20*SUM(算出表!$F$8:$F$10)-0.5,0),0)</f>
        <v>0</v>
      </c>
      <c r="J20" s="12">
        <f t="shared" si="1"/>
        <v>0</v>
      </c>
    </row>
    <row r="21" spans="1:10" ht="30" customHeight="1" x14ac:dyDescent="0.4">
      <c r="A21" s="2">
        <v>10</v>
      </c>
      <c r="B21" s="23"/>
      <c r="C21" s="23"/>
      <c r="D21" s="24"/>
      <c r="E21" s="17">
        <f t="shared" si="0"/>
        <v>0</v>
      </c>
      <c r="F21" s="12">
        <f>ROUND((E21*算出表!$D$5)/2-0.001,0)</f>
        <v>0</v>
      </c>
      <c r="G21" s="12">
        <f>IF(AND(C21&gt;=40,C21&lt;65),ROUND((E21*算出表!$D$6)/2-0.001,0),0)</f>
        <v>0</v>
      </c>
      <c r="H21" s="12">
        <f>ROUND((E21*算出表!$D$7)/2-0.001,0)</f>
        <v>0</v>
      </c>
      <c r="I21" s="12">
        <f>MAX(ROUNDUP(D21*SUM(算出表!$F$8:$F$10)-0.5,0),0)</f>
        <v>0</v>
      </c>
      <c r="J21" s="12">
        <f t="shared" si="1"/>
        <v>0</v>
      </c>
    </row>
    <row r="22" spans="1:10" ht="30" customHeight="1" x14ac:dyDescent="0.4">
      <c r="A22" s="2">
        <v>11</v>
      </c>
      <c r="B22" s="23"/>
      <c r="C22" s="23"/>
      <c r="D22" s="24"/>
      <c r="E22" s="17">
        <f t="shared" si="0"/>
        <v>0</v>
      </c>
      <c r="F22" s="12">
        <f>ROUND((E22*算出表!$D$5)/2-0.001,0)</f>
        <v>0</v>
      </c>
      <c r="G22" s="12">
        <f>IF(AND(C22&gt;=40,C22&lt;65),ROUND((E22*算出表!$D$6)/2-0.001,0),0)</f>
        <v>0</v>
      </c>
      <c r="H22" s="12">
        <f>ROUND((E22*算出表!$D$7)/2-0.001,0)</f>
        <v>0</v>
      </c>
      <c r="I22" s="12">
        <f>MAX(ROUNDUP(D22*SUM(算出表!$F$8:$F$10)-0.5,0),0)</f>
        <v>0</v>
      </c>
      <c r="J22" s="12">
        <f t="shared" si="1"/>
        <v>0</v>
      </c>
    </row>
    <row r="23" spans="1:10" ht="30" customHeight="1" x14ac:dyDescent="0.4">
      <c r="A23" s="2">
        <v>12</v>
      </c>
      <c r="B23" s="23"/>
      <c r="C23" s="23"/>
      <c r="D23" s="24"/>
      <c r="E23" s="17">
        <f t="shared" si="0"/>
        <v>0</v>
      </c>
      <c r="F23" s="12">
        <f>ROUND((E23*算出表!$D$5)/2-0.001,0)</f>
        <v>0</v>
      </c>
      <c r="G23" s="12">
        <f>IF(AND(C23&gt;=40,C23&lt;65),ROUND((E23*算出表!$D$6)/2-0.001,0),0)</f>
        <v>0</v>
      </c>
      <c r="H23" s="12">
        <f>ROUND((E23*算出表!$D$7)/2-0.001,0)</f>
        <v>0</v>
      </c>
      <c r="I23" s="12">
        <f>MAX(ROUNDUP(D23*SUM(算出表!$F$8:$F$10)-0.5,0),0)</f>
        <v>0</v>
      </c>
      <c r="J23" s="12">
        <f t="shared" si="1"/>
        <v>0</v>
      </c>
    </row>
    <row r="24" spans="1:10" ht="30" customHeight="1" x14ac:dyDescent="0.4">
      <c r="A24" s="2">
        <v>13</v>
      </c>
      <c r="B24" s="23"/>
      <c r="C24" s="23"/>
      <c r="D24" s="24"/>
      <c r="E24" s="17">
        <f t="shared" si="0"/>
        <v>0</v>
      </c>
      <c r="F24" s="12">
        <f>ROUND((E24*算出表!$D$5)/2-0.001,0)</f>
        <v>0</v>
      </c>
      <c r="G24" s="12">
        <f>IF(AND(C24&gt;=40,C24&lt;65),ROUND((E24*算出表!$D$6)/2-0.001,0),0)</f>
        <v>0</v>
      </c>
      <c r="H24" s="12">
        <f>ROUND((E24*算出表!$D$7)/2-0.001,0)</f>
        <v>0</v>
      </c>
      <c r="I24" s="12">
        <f>MAX(ROUNDUP(D24*SUM(算出表!$F$8:$F$10)-0.5,0),0)</f>
        <v>0</v>
      </c>
      <c r="J24" s="12">
        <f t="shared" si="1"/>
        <v>0</v>
      </c>
    </row>
    <row r="25" spans="1:10" ht="30" customHeight="1" x14ac:dyDescent="0.4">
      <c r="A25" s="2">
        <v>14</v>
      </c>
      <c r="B25" s="23"/>
      <c r="C25" s="23"/>
      <c r="D25" s="24"/>
      <c r="E25" s="17">
        <f t="shared" si="0"/>
        <v>0</v>
      </c>
      <c r="F25" s="12">
        <f>ROUND((E25*算出表!$D$5)/2-0.001,0)</f>
        <v>0</v>
      </c>
      <c r="G25" s="12">
        <f>IF(AND(C25&gt;=40,C25&lt;65),ROUND((E25*算出表!$D$6)/2-0.001,0),0)</f>
        <v>0</v>
      </c>
      <c r="H25" s="12">
        <f>ROUND((E25*算出表!$D$7)/2-0.001,0)</f>
        <v>0</v>
      </c>
      <c r="I25" s="12">
        <f>MAX(ROUNDUP(D25*SUM(算出表!$F$8:$F$10)-0.5,0),0)</f>
        <v>0</v>
      </c>
      <c r="J25" s="12">
        <f t="shared" si="1"/>
        <v>0</v>
      </c>
    </row>
    <row r="26" spans="1:10" ht="30" customHeight="1" x14ac:dyDescent="0.4">
      <c r="A26" s="2">
        <v>15</v>
      </c>
      <c r="B26" s="23"/>
      <c r="C26" s="23"/>
      <c r="D26" s="24"/>
      <c r="E26" s="17">
        <f t="shared" si="0"/>
        <v>0</v>
      </c>
      <c r="F26" s="12">
        <f>ROUND((E26*算出表!$D$5)/2-0.001,0)</f>
        <v>0</v>
      </c>
      <c r="G26" s="12">
        <f>IF(AND(C26&gt;=40,C26&lt;65),ROUND((E26*算出表!$D$6)/2-0.001,0),0)</f>
        <v>0</v>
      </c>
      <c r="H26" s="12">
        <f>ROUND((E26*算出表!$D$7)/2-0.001,0)</f>
        <v>0</v>
      </c>
      <c r="I26" s="12">
        <f>MAX(ROUNDUP(D26*SUM(算出表!$F$8:$F$10)-0.5,0),0)</f>
        <v>0</v>
      </c>
      <c r="J26" s="12">
        <f t="shared" si="1"/>
        <v>0</v>
      </c>
    </row>
    <row r="27" spans="1:10" ht="30" customHeight="1" x14ac:dyDescent="0.4">
      <c r="A27" s="2">
        <v>16</v>
      </c>
      <c r="B27" s="23"/>
      <c r="C27" s="23"/>
      <c r="D27" s="24"/>
      <c r="E27" s="17">
        <f t="shared" si="0"/>
        <v>0</v>
      </c>
      <c r="F27" s="12">
        <f>ROUND((E27*算出表!$D$5)/2-0.001,0)</f>
        <v>0</v>
      </c>
      <c r="G27" s="12">
        <f>IF(AND(C27&gt;=40,C27&lt;65),ROUND((E27*算出表!$D$6)/2-0.001,0),0)</f>
        <v>0</v>
      </c>
      <c r="H27" s="12">
        <f>ROUND((E27*算出表!$D$7)/2-0.001,0)</f>
        <v>0</v>
      </c>
      <c r="I27" s="12">
        <f>MAX(ROUNDUP(D27*SUM(算出表!$F$8:$F$10)-0.5,0),0)</f>
        <v>0</v>
      </c>
      <c r="J27" s="12">
        <f t="shared" si="1"/>
        <v>0</v>
      </c>
    </row>
    <row r="28" spans="1:10" ht="30" customHeight="1" x14ac:dyDescent="0.4">
      <c r="A28" s="2">
        <v>17</v>
      </c>
      <c r="B28" s="23"/>
      <c r="C28" s="23"/>
      <c r="D28" s="24"/>
      <c r="E28" s="17">
        <f t="shared" si="0"/>
        <v>0</v>
      </c>
      <c r="F28" s="12">
        <f>ROUND((E28*算出表!$D$5)/2-0.001,0)</f>
        <v>0</v>
      </c>
      <c r="G28" s="12">
        <f>IF(AND(C28&gt;=40,C28&lt;65),ROUND((E28*算出表!$D$6)/2-0.001,0),0)</f>
        <v>0</v>
      </c>
      <c r="H28" s="12">
        <f>ROUND((E28*算出表!$D$7)/2-0.001,0)</f>
        <v>0</v>
      </c>
      <c r="I28" s="12">
        <f>MAX(ROUNDUP(D28*SUM(算出表!$F$8:$F$10)-0.5,0),0)</f>
        <v>0</v>
      </c>
      <c r="J28" s="12">
        <f t="shared" si="1"/>
        <v>0</v>
      </c>
    </row>
    <row r="29" spans="1:10" ht="30" customHeight="1" x14ac:dyDescent="0.4">
      <c r="A29" s="2">
        <v>18</v>
      </c>
      <c r="B29" s="23"/>
      <c r="C29" s="23"/>
      <c r="D29" s="24"/>
      <c r="E29" s="17">
        <f t="shared" si="0"/>
        <v>0</v>
      </c>
      <c r="F29" s="12">
        <f>ROUND((E29*算出表!$D$5)/2-0.001,0)</f>
        <v>0</v>
      </c>
      <c r="G29" s="12">
        <f>IF(AND(C29&gt;=40,C29&lt;65),ROUND((E29*算出表!$D$6)/2-0.001,0),0)</f>
        <v>0</v>
      </c>
      <c r="H29" s="12">
        <f>ROUND((E29*算出表!$D$7)/2-0.001,0)</f>
        <v>0</v>
      </c>
      <c r="I29" s="12">
        <f>MAX(ROUNDUP(D29*SUM(算出表!$F$8:$F$10)-0.5,0),0)</f>
        <v>0</v>
      </c>
      <c r="J29" s="12">
        <f t="shared" si="1"/>
        <v>0</v>
      </c>
    </row>
    <row r="30" spans="1:10" ht="30" customHeight="1" x14ac:dyDescent="0.4">
      <c r="A30" s="2">
        <v>19</v>
      </c>
      <c r="B30" s="23"/>
      <c r="C30" s="23"/>
      <c r="D30" s="24"/>
      <c r="E30" s="17">
        <f t="shared" si="0"/>
        <v>0</v>
      </c>
      <c r="F30" s="12">
        <f>ROUND((E30*算出表!$D$5)/2-0.001,0)</f>
        <v>0</v>
      </c>
      <c r="G30" s="12">
        <f>IF(AND(C30&gt;=40,C30&lt;65),ROUND((E30*算出表!$D$6)/2-0.001,0),0)</f>
        <v>0</v>
      </c>
      <c r="H30" s="12">
        <f>ROUND((E30*算出表!$D$7)/2-0.001,0)</f>
        <v>0</v>
      </c>
      <c r="I30" s="12">
        <f>MAX(ROUNDUP(D30*SUM(算出表!$F$8:$F$10)-0.5,0),0)</f>
        <v>0</v>
      </c>
      <c r="J30" s="12">
        <f t="shared" si="1"/>
        <v>0</v>
      </c>
    </row>
    <row r="31" spans="1:10" ht="30" customHeight="1" x14ac:dyDescent="0.4">
      <c r="A31" s="2">
        <v>20</v>
      </c>
      <c r="B31" s="23"/>
      <c r="C31" s="23"/>
      <c r="D31" s="24"/>
      <c r="E31" s="17">
        <f t="shared" si="0"/>
        <v>0</v>
      </c>
      <c r="F31" s="12">
        <f>ROUND((E31*算出表!$D$5)/2-0.001,0)</f>
        <v>0</v>
      </c>
      <c r="G31" s="12">
        <f>IF(AND(C31&gt;=40,C31&lt;65),ROUND((E31*算出表!$D$6)/2-0.001,0),0)</f>
        <v>0</v>
      </c>
      <c r="H31" s="12">
        <f>ROUND((E31*算出表!$D$7)/2-0.001,0)</f>
        <v>0</v>
      </c>
      <c r="I31" s="12">
        <f>MAX(ROUNDUP(D31*SUM(算出表!$F$8:$F$10)-0.5,0),0)</f>
        <v>0</v>
      </c>
      <c r="J31" s="12">
        <f t="shared" si="1"/>
        <v>0</v>
      </c>
    </row>
  </sheetData>
  <mergeCells count="2">
    <mergeCell ref="C5:D5"/>
    <mergeCell ref="C6:D6"/>
  </mergeCells>
  <phoneticPr fontId="1"/>
  <hyperlinks>
    <hyperlink ref="B2" r:id="rId1" xr:uid="{99D35F7D-B9B4-42E2-9444-8A08665AC4AA}"/>
  </hyperlinks>
  <pageMargins left="0.7" right="0.7" top="0.75" bottom="0.75" header="0.3" footer="0.3"/>
  <pageSetup paperSize="9" orientation="landscape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117091-AAA8-4A69-8DC3-AE5BEC0286D4}">
          <x14:formula1>
            <xm:f>算出表!$B$13:$B$59</xm:f>
          </x14:formula1>
          <xm:sqref>C5</xm:sqref>
        </x14:dataValidation>
        <x14:dataValidation type="list" allowBlank="1" showInputMessage="1" showErrorMessage="1" xr:uid="{3ED2A646-603D-4CC1-8659-7FE8B535CC84}">
          <x14:formula1>
            <xm:f>算出表!$C$8:$C$10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AB5C2-EA4E-4076-913A-D399493BF253}">
  <dimension ref="A1:F59"/>
  <sheetViews>
    <sheetView workbookViewId="0">
      <selection activeCell="A4" sqref="A4"/>
    </sheetView>
  </sheetViews>
  <sheetFormatPr defaultRowHeight="24.95" customHeight="1" x14ac:dyDescent="0.4"/>
  <cols>
    <col min="2" max="2" width="13" bestFit="1" customWidth="1"/>
    <col min="3" max="3" width="21.375" bestFit="1" customWidth="1"/>
    <col min="4" max="4" width="11.25" customWidth="1"/>
    <col min="5" max="5" width="46.5" bestFit="1" customWidth="1"/>
  </cols>
  <sheetData>
    <row r="1" spans="1:6" ht="24.95" customHeight="1" x14ac:dyDescent="0.4">
      <c r="A1" t="s">
        <v>50</v>
      </c>
    </row>
    <row r="3" spans="1:6" ht="24.95" customHeight="1" x14ac:dyDescent="0.4">
      <c r="A3" t="s">
        <v>79</v>
      </c>
    </row>
    <row r="4" spans="1:6" ht="14.25" customHeight="1" x14ac:dyDescent="0.4"/>
    <row r="5" spans="1:6" ht="24.95" customHeight="1" x14ac:dyDescent="0.4">
      <c r="B5" s="5" t="s">
        <v>51</v>
      </c>
      <c r="C5" s="4"/>
      <c r="D5" s="7">
        <f>SUM(D13:D59)/100</f>
        <v>9.6600000000000005E-2</v>
      </c>
      <c r="E5" s="2" t="s">
        <v>59</v>
      </c>
      <c r="F5" s="2"/>
    </row>
    <row r="6" spans="1:6" ht="24.95" customHeight="1" x14ac:dyDescent="0.4">
      <c r="B6" s="5" t="s">
        <v>52</v>
      </c>
      <c r="C6" s="4"/>
      <c r="D6" s="7">
        <v>1.6E-2</v>
      </c>
      <c r="E6" s="2" t="s">
        <v>59</v>
      </c>
      <c r="F6" s="2"/>
    </row>
    <row r="7" spans="1:6" ht="24.95" customHeight="1" x14ac:dyDescent="0.4">
      <c r="B7" s="5" t="s">
        <v>53</v>
      </c>
      <c r="C7" s="4"/>
      <c r="D7" s="7">
        <v>0.183</v>
      </c>
      <c r="E7" s="2" t="s">
        <v>59</v>
      </c>
      <c r="F7" s="2"/>
    </row>
    <row r="8" spans="1:6" ht="24.95" customHeight="1" x14ac:dyDescent="0.4">
      <c r="B8" s="2" t="s">
        <v>55</v>
      </c>
      <c r="C8" s="2" t="s">
        <v>56</v>
      </c>
      <c r="D8" s="8">
        <v>6.0000000000000001E-3</v>
      </c>
      <c r="E8" s="2" t="s">
        <v>60</v>
      </c>
      <c r="F8" s="2">
        <f>IF(社会保険料試算表!$C$6=算出表!C8,算出表!D8,0)</f>
        <v>0</v>
      </c>
    </row>
    <row r="9" spans="1:6" ht="24.95" customHeight="1" x14ac:dyDescent="0.4">
      <c r="B9" s="2" t="s">
        <v>55</v>
      </c>
      <c r="C9" s="2" t="s">
        <v>57</v>
      </c>
      <c r="D9" s="8">
        <v>7.0000000000000001E-3</v>
      </c>
      <c r="E9" s="2" t="s">
        <v>61</v>
      </c>
      <c r="F9" s="2">
        <f>IF(社会保険料試算表!$C$6=算出表!C9,算出表!D9,0)</f>
        <v>7.0000000000000001E-3</v>
      </c>
    </row>
    <row r="10" spans="1:6" ht="24.95" customHeight="1" x14ac:dyDescent="0.4">
      <c r="B10" s="2" t="s">
        <v>55</v>
      </c>
      <c r="C10" s="2" t="s">
        <v>58</v>
      </c>
      <c r="D10" s="8">
        <v>7.0000000000000001E-3</v>
      </c>
      <c r="E10" s="2" t="s">
        <v>62</v>
      </c>
      <c r="F10" s="2">
        <f>IF(社会保険料試算表!$C$6=算出表!C10,算出表!D10,0)</f>
        <v>0</v>
      </c>
    </row>
    <row r="12" spans="1:6" ht="24.95" customHeight="1" x14ac:dyDescent="0.4">
      <c r="B12" s="3" t="s">
        <v>2</v>
      </c>
      <c r="C12" s="3" t="s">
        <v>3</v>
      </c>
      <c r="D12" s="3" t="s">
        <v>63</v>
      </c>
    </row>
    <row r="13" spans="1:6" ht="24.95" customHeight="1" x14ac:dyDescent="0.4">
      <c r="B13" s="2" t="s">
        <v>4</v>
      </c>
      <c r="C13" s="6">
        <v>10.210000000000001</v>
      </c>
      <c r="D13" s="2">
        <f>IF(社会保険料試算表!$C$5=算出表!B13,算出表!C13,0)</f>
        <v>0</v>
      </c>
    </row>
    <row r="14" spans="1:6" ht="24.95" customHeight="1" x14ac:dyDescent="0.4">
      <c r="B14" s="2" t="s">
        <v>5</v>
      </c>
      <c r="C14" s="6">
        <v>9.49</v>
      </c>
      <c r="D14" s="2">
        <f>IF(社会保険料試算表!$C$5=算出表!B14,算出表!C14,0)</f>
        <v>0</v>
      </c>
    </row>
    <row r="15" spans="1:6" ht="24.95" customHeight="1" x14ac:dyDescent="0.4">
      <c r="B15" s="2" t="s">
        <v>6</v>
      </c>
      <c r="C15" s="6">
        <v>9.6300000000000008</v>
      </c>
      <c r="D15" s="2">
        <f>IF(社会保険料試算表!$C$5=算出表!B15,算出表!C15,0)</f>
        <v>0</v>
      </c>
    </row>
    <row r="16" spans="1:6" ht="24.95" customHeight="1" x14ac:dyDescent="0.4">
      <c r="B16" s="2" t="s">
        <v>7</v>
      </c>
      <c r="C16" s="6">
        <v>10.01</v>
      </c>
      <c r="D16" s="2">
        <f>IF(社会保険料試算表!$C$5=算出表!B16,算出表!C16,0)</f>
        <v>0</v>
      </c>
    </row>
    <row r="17" spans="2:4" ht="24.95" customHeight="1" x14ac:dyDescent="0.4">
      <c r="B17" s="2" t="s">
        <v>8</v>
      </c>
      <c r="C17" s="6">
        <v>9.85</v>
      </c>
      <c r="D17" s="2">
        <f>IF(社会保険料試算表!$C$5=算出表!B17,算出表!C17,0)</f>
        <v>0</v>
      </c>
    </row>
    <row r="18" spans="2:4" ht="24.95" customHeight="1" x14ac:dyDescent="0.4">
      <c r="B18" s="2" t="s">
        <v>9</v>
      </c>
      <c r="C18" s="6">
        <v>9.84</v>
      </c>
      <c r="D18" s="2">
        <f>IF(社会保険料試算表!$C$5=算出表!B18,算出表!C18,0)</f>
        <v>0</v>
      </c>
    </row>
    <row r="19" spans="2:4" ht="24.95" customHeight="1" x14ac:dyDescent="0.4">
      <c r="B19" s="2" t="s">
        <v>10</v>
      </c>
      <c r="C19" s="6">
        <v>9.59</v>
      </c>
      <c r="D19" s="2">
        <f>IF(社会保険料試算表!$C$5=算出表!B19,算出表!C19,0)</f>
        <v>0</v>
      </c>
    </row>
    <row r="20" spans="2:4" ht="24.95" customHeight="1" x14ac:dyDescent="0.4">
      <c r="B20" s="2" t="s">
        <v>1</v>
      </c>
      <c r="C20" s="6">
        <v>9.66</v>
      </c>
      <c r="D20" s="2">
        <f>IF(社会保険料試算表!$C$5=算出表!B20,算出表!C20,0)</f>
        <v>9.66</v>
      </c>
    </row>
    <row r="21" spans="2:4" ht="24.95" customHeight="1" x14ac:dyDescent="0.4">
      <c r="B21" s="2" t="s">
        <v>11</v>
      </c>
      <c r="C21" s="6">
        <v>9.7899999999999991</v>
      </c>
      <c r="D21" s="2">
        <f>IF(社会保険料試算表!$C$5=算出表!B21,算出表!C21,0)</f>
        <v>0</v>
      </c>
    </row>
    <row r="22" spans="2:4" ht="24.95" customHeight="1" x14ac:dyDescent="0.4">
      <c r="B22" s="2" t="s">
        <v>12</v>
      </c>
      <c r="C22" s="6">
        <v>9.81</v>
      </c>
      <c r="D22" s="2">
        <f>IF(社会保険料試算表!$C$5=算出表!B22,算出表!C22,0)</f>
        <v>0</v>
      </c>
    </row>
    <row r="23" spans="2:4" ht="24.95" customHeight="1" x14ac:dyDescent="0.4">
      <c r="B23" s="2" t="s">
        <v>13</v>
      </c>
      <c r="C23" s="6">
        <v>9.7799999999999994</v>
      </c>
      <c r="D23" s="2">
        <f>IF(社会保険料試算表!$C$5=算出表!B23,算出表!C23,0)</f>
        <v>0</v>
      </c>
    </row>
    <row r="24" spans="2:4" ht="24.95" customHeight="1" x14ac:dyDescent="0.4">
      <c r="B24" s="2" t="s">
        <v>14</v>
      </c>
      <c r="C24" s="6">
        <v>9.77</v>
      </c>
      <c r="D24" s="2">
        <f>IF(社会保険料試算表!$C$5=算出表!B24,算出表!C24,0)</f>
        <v>0</v>
      </c>
    </row>
    <row r="25" spans="2:4" ht="24.95" customHeight="1" x14ac:dyDescent="0.4">
      <c r="B25" s="2" t="s">
        <v>15</v>
      </c>
      <c r="C25" s="6">
        <v>9.98</v>
      </c>
      <c r="D25" s="2">
        <f>IF(社会保険料試算表!$C$5=算出表!B25,算出表!C25,0)</f>
        <v>0</v>
      </c>
    </row>
    <row r="26" spans="2:4" ht="24.95" customHeight="1" x14ac:dyDescent="0.4">
      <c r="B26" s="2" t="s">
        <v>16</v>
      </c>
      <c r="C26" s="6">
        <v>10.02</v>
      </c>
      <c r="D26" s="2">
        <f>IF(社会保険料試算表!$C$5=算出表!B26,算出表!C26,0)</f>
        <v>0</v>
      </c>
    </row>
    <row r="27" spans="2:4" ht="24.95" customHeight="1" x14ac:dyDescent="0.4">
      <c r="B27" s="2" t="s">
        <v>17</v>
      </c>
      <c r="C27" s="6">
        <v>9.35</v>
      </c>
      <c r="D27" s="2">
        <f>IF(社会保険料試算表!$C$5=算出表!B27,算出表!C27,0)</f>
        <v>0</v>
      </c>
    </row>
    <row r="28" spans="2:4" ht="24.95" customHeight="1" x14ac:dyDescent="0.4">
      <c r="B28" s="2" t="s">
        <v>18</v>
      </c>
      <c r="C28" s="6">
        <v>9.6199999999999992</v>
      </c>
      <c r="D28" s="2">
        <f>IF(社会保険料試算表!$C$5=算出表!B28,算出表!C28,0)</f>
        <v>0</v>
      </c>
    </row>
    <row r="29" spans="2:4" ht="24.95" customHeight="1" x14ac:dyDescent="0.4">
      <c r="B29" s="2" t="s">
        <v>19</v>
      </c>
      <c r="C29" s="6">
        <v>9.94</v>
      </c>
      <c r="D29" s="2">
        <f>IF(社会保険料試算表!$C$5=算出表!B29,算出表!C29,0)</f>
        <v>0</v>
      </c>
    </row>
    <row r="30" spans="2:4" ht="24.95" customHeight="1" x14ac:dyDescent="0.4">
      <c r="B30" s="2" t="s">
        <v>20</v>
      </c>
      <c r="C30" s="6">
        <v>10.07</v>
      </c>
      <c r="D30" s="2">
        <f>IF(社会保険料試算表!$C$5=算出表!B30,算出表!C30,0)</f>
        <v>0</v>
      </c>
    </row>
    <row r="31" spans="2:4" ht="24.95" customHeight="1" x14ac:dyDescent="0.4">
      <c r="B31" s="2" t="s">
        <v>21</v>
      </c>
      <c r="C31" s="6">
        <v>9.94</v>
      </c>
      <c r="D31" s="2">
        <f>IF(社会保険料試算表!$C$5=算出表!B31,算出表!C31,0)</f>
        <v>0</v>
      </c>
    </row>
    <row r="32" spans="2:4" ht="24.95" customHeight="1" x14ac:dyDescent="0.4">
      <c r="B32" s="2" t="s">
        <v>22</v>
      </c>
      <c r="C32" s="6">
        <v>9.5500000000000007</v>
      </c>
      <c r="D32" s="2">
        <f>IF(社会保険料試算表!$C$5=算出表!B32,算出表!C32,0)</f>
        <v>0</v>
      </c>
    </row>
    <row r="33" spans="2:4" ht="24.95" customHeight="1" x14ac:dyDescent="0.4">
      <c r="B33" s="2" t="s">
        <v>23</v>
      </c>
      <c r="C33" s="6">
        <v>9.91</v>
      </c>
      <c r="D33" s="2">
        <f>IF(社会保険料試算表!$C$5=算出表!B33,算出表!C33,0)</f>
        <v>0</v>
      </c>
    </row>
    <row r="34" spans="2:4" ht="24.95" customHeight="1" x14ac:dyDescent="0.4">
      <c r="B34" s="2" t="s">
        <v>24</v>
      </c>
      <c r="C34" s="6">
        <v>9.85</v>
      </c>
      <c r="D34" s="2">
        <f>IF(社会保険料試算表!$C$5=算出表!B34,算出表!C34,0)</f>
        <v>0</v>
      </c>
    </row>
    <row r="35" spans="2:4" ht="24.95" customHeight="1" x14ac:dyDescent="0.4">
      <c r="B35" s="2" t="s">
        <v>25</v>
      </c>
      <c r="C35" s="6">
        <v>10.02</v>
      </c>
      <c r="D35" s="2">
        <f>IF(社会保険料試算表!$C$5=算出表!B35,算出表!C35,0)</f>
        <v>0</v>
      </c>
    </row>
    <row r="36" spans="2:4" ht="24.95" customHeight="1" x14ac:dyDescent="0.4">
      <c r="B36" s="2" t="s">
        <v>26</v>
      </c>
      <c r="C36" s="6">
        <v>9.94</v>
      </c>
      <c r="D36" s="2">
        <f>IF(社会保険料試算表!$C$5=算出表!B36,算出表!C36,0)</f>
        <v>0</v>
      </c>
    </row>
    <row r="37" spans="2:4" ht="24.95" customHeight="1" x14ac:dyDescent="0.4">
      <c r="B37" s="2" t="s">
        <v>27</v>
      </c>
      <c r="C37" s="6">
        <v>9.89</v>
      </c>
      <c r="D37" s="2">
        <f>IF(社会保険料試算表!$C$5=算出表!B37,算出表!C37,0)</f>
        <v>0</v>
      </c>
    </row>
    <row r="38" spans="2:4" ht="24.95" customHeight="1" x14ac:dyDescent="0.4">
      <c r="B38" s="2" t="s">
        <v>28</v>
      </c>
      <c r="C38" s="6">
        <v>10.130000000000001</v>
      </c>
      <c r="D38" s="2">
        <f>IF(社会保険料試算表!$C$5=算出表!B38,算出表!C38,0)</f>
        <v>0</v>
      </c>
    </row>
    <row r="39" spans="2:4" ht="24.95" customHeight="1" x14ac:dyDescent="0.4">
      <c r="B39" s="2" t="s">
        <v>29</v>
      </c>
      <c r="C39" s="6">
        <v>10.34</v>
      </c>
      <c r="D39" s="2">
        <f>IF(社会保険料試算表!$C$5=算出表!B39,算出表!C39,0)</f>
        <v>0</v>
      </c>
    </row>
    <row r="40" spans="2:4" ht="24.95" customHeight="1" x14ac:dyDescent="0.4">
      <c r="B40" s="2" t="s">
        <v>30</v>
      </c>
      <c r="C40" s="6">
        <v>10.18</v>
      </c>
      <c r="D40" s="2">
        <f>IF(社会保険料試算表!$C$5=算出表!B40,算出表!C40,0)</f>
        <v>0</v>
      </c>
    </row>
    <row r="41" spans="2:4" ht="24.95" customHeight="1" x14ac:dyDescent="0.4">
      <c r="B41" s="2" t="s">
        <v>31</v>
      </c>
      <c r="C41" s="6">
        <v>10.220000000000001</v>
      </c>
      <c r="D41" s="2">
        <f>IF(社会保険料試算表!$C$5=算出表!B41,算出表!C41,0)</f>
        <v>0</v>
      </c>
    </row>
    <row r="42" spans="2:4" ht="24.95" customHeight="1" x14ac:dyDescent="0.4">
      <c r="B42" s="2" t="s">
        <v>32</v>
      </c>
      <c r="C42" s="6">
        <v>10</v>
      </c>
      <c r="D42" s="2">
        <f>IF(社会保険料試算表!$C$5=算出表!B42,算出表!C42,0)</f>
        <v>0</v>
      </c>
    </row>
    <row r="43" spans="2:4" ht="24.95" customHeight="1" x14ac:dyDescent="0.4">
      <c r="B43" s="2" t="s">
        <v>33</v>
      </c>
      <c r="C43" s="6">
        <v>9.68</v>
      </c>
      <c r="D43" s="2">
        <f>IF(社会保険料試算表!$C$5=算出表!B43,算出表!C43,0)</f>
        <v>0</v>
      </c>
    </row>
    <row r="44" spans="2:4" ht="24.95" customHeight="1" x14ac:dyDescent="0.4">
      <c r="B44" s="2" t="s">
        <v>34</v>
      </c>
      <c r="C44" s="6">
        <v>9.92</v>
      </c>
      <c r="D44" s="2">
        <f>IF(社会保険料試算表!$C$5=算出表!B44,算出表!C44,0)</f>
        <v>0</v>
      </c>
    </row>
    <row r="45" spans="2:4" ht="24.95" customHeight="1" x14ac:dyDescent="0.4">
      <c r="B45" s="2" t="s">
        <v>35</v>
      </c>
      <c r="C45" s="6">
        <v>10.02</v>
      </c>
      <c r="D45" s="2">
        <f>IF(社会保険料試算表!$C$5=算出表!B45,算出表!C45,0)</f>
        <v>0</v>
      </c>
    </row>
    <row r="46" spans="2:4" ht="24.95" customHeight="1" x14ac:dyDescent="0.4">
      <c r="B46" s="2" t="s">
        <v>36</v>
      </c>
      <c r="C46" s="6">
        <v>9.9499999999999993</v>
      </c>
      <c r="D46" s="2">
        <f>IF(社会保険料試算表!$C$5=算出表!B46,算出表!C46,0)</f>
        <v>0</v>
      </c>
    </row>
    <row r="47" spans="2:4" ht="24.95" customHeight="1" x14ac:dyDescent="0.4">
      <c r="B47" s="2" t="s">
        <v>37</v>
      </c>
      <c r="C47" s="6">
        <v>10.199999999999999</v>
      </c>
      <c r="D47" s="2">
        <f>IF(社会保険料試算表!$C$5=算出表!B47,算出表!C47,0)</f>
        <v>0</v>
      </c>
    </row>
    <row r="48" spans="2:4" ht="24.95" customHeight="1" x14ac:dyDescent="0.4">
      <c r="B48" s="2" t="s">
        <v>38</v>
      </c>
      <c r="C48" s="6">
        <v>10.19</v>
      </c>
      <c r="D48" s="2">
        <f>IF(社会保険料試算表!$C$5=算出表!B48,算出表!C48,0)</f>
        <v>0</v>
      </c>
    </row>
    <row r="49" spans="2:4" ht="24.95" customHeight="1" x14ac:dyDescent="0.4">
      <c r="B49" s="2" t="s">
        <v>39</v>
      </c>
      <c r="C49" s="6">
        <v>10.33</v>
      </c>
      <c r="D49" s="2">
        <f>IF(社会保険料試算表!$C$5=算出表!B49,算出表!C49,0)</f>
        <v>0</v>
      </c>
    </row>
    <row r="50" spans="2:4" ht="24.95" customHeight="1" x14ac:dyDescent="0.4">
      <c r="B50" s="2" t="s">
        <v>40</v>
      </c>
      <c r="C50" s="6">
        <v>10.029999999999999</v>
      </c>
      <c r="D50" s="2">
        <f>IF(社会保険料試算表!$C$5=算出表!B50,算出表!C50,0)</f>
        <v>0</v>
      </c>
    </row>
    <row r="51" spans="2:4" ht="24.95" customHeight="1" x14ac:dyDescent="0.4">
      <c r="B51" s="2" t="s">
        <v>41</v>
      </c>
      <c r="C51" s="6">
        <v>9.89</v>
      </c>
      <c r="D51" s="2">
        <f>IF(社会保険料試算表!$C$5=算出表!B51,算出表!C51,0)</f>
        <v>0</v>
      </c>
    </row>
    <row r="52" spans="2:4" ht="24.95" customHeight="1" x14ac:dyDescent="0.4">
      <c r="B52" s="2" t="s">
        <v>42</v>
      </c>
      <c r="C52" s="6">
        <v>10.35</v>
      </c>
      <c r="D52" s="2">
        <f>IF(社会保険料試算表!$C$5=算出表!B52,算出表!C52,0)</f>
        <v>0</v>
      </c>
    </row>
    <row r="53" spans="2:4" ht="24.95" customHeight="1" x14ac:dyDescent="0.4">
      <c r="B53" s="2" t="s">
        <v>43</v>
      </c>
      <c r="C53" s="6">
        <v>10.42</v>
      </c>
      <c r="D53" s="2">
        <f>IF(社会保険料試算表!$C$5=算出表!B53,算出表!C53,0)</f>
        <v>0</v>
      </c>
    </row>
    <row r="54" spans="2:4" ht="24.95" customHeight="1" x14ac:dyDescent="0.4">
      <c r="B54" s="2" t="s">
        <v>44</v>
      </c>
      <c r="C54" s="6">
        <v>10.17</v>
      </c>
      <c r="D54" s="2">
        <f>IF(社会保険料試算表!$C$5=算出表!B54,算出表!C54,0)</f>
        <v>0</v>
      </c>
    </row>
    <row r="55" spans="2:4" ht="24.95" customHeight="1" x14ac:dyDescent="0.4">
      <c r="B55" s="2" t="s">
        <v>45</v>
      </c>
      <c r="C55" s="6">
        <v>10.3</v>
      </c>
      <c r="D55" s="2">
        <f>IF(社会保険料試算表!$C$5=算出表!B55,算出表!C55,0)</f>
        <v>0</v>
      </c>
    </row>
    <row r="56" spans="2:4" ht="24.95" customHeight="1" x14ac:dyDescent="0.4">
      <c r="B56" s="2" t="s">
        <v>46</v>
      </c>
      <c r="C56" s="6">
        <v>10.25</v>
      </c>
      <c r="D56" s="2">
        <f>IF(社会保険料試算表!$C$5=算出表!B56,算出表!C56,0)</f>
        <v>0</v>
      </c>
    </row>
    <row r="57" spans="2:4" ht="24.95" customHeight="1" x14ac:dyDescent="0.4">
      <c r="B57" s="2" t="s">
        <v>47</v>
      </c>
      <c r="C57" s="6">
        <v>9.85</v>
      </c>
      <c r="D57" s="2">
        <f>IF(社会保険料試算表!$C$5=算出表!B57,算出表!C57,0)</f>
        <v>0</v>
      </c>
    </row>
    <row r="58" spans="2:4" ht="24.95" customHeight="1" x14ac:dyDescent="0.4">
      <c r="B58" s="2" t="s">
        <v>48</v>
      </c>
      <c r="C58" s="6">
        <v>10.130000000000001</v>
      </c>
      <c r="D58" s="2">
        <f>IF(社会保険料試算表!$C$5=算出表!B58,算出表!C58,0)</f>
        <v>0</v>
      </c>
    </row>
    <row r="59" spans="2:4" ht="24.95" customHeight="1" x14ac:dyDescent="0.4">
      <c r="B59" s="2" t="s">
        <v>49</v>
      </c>
      <c r="C59" s="6">
        <v>9.52</v>
      </c>
      <c r="D59" s="2">
        <f>IF(社会保険料試算表!$C$5=算出表!B59,算出表!C59,0)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社会保険料試算表</vt:lpstr>
      <vt:lpstr>算出表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ITOH</dc:creator>
  <cp:lastModifiedBy>kenichi yasuda</cp:lastModifiedBy>
  <cp:lastPrinted>2024-07-10T01:44:59Z</cp:lastPrinted>
  <dcterms:created xsi:type="dcterms:W3CDTF">2023-05-30T08:07:58Z</dcterms:created>
  <dcterms:modified xsi:type="dcterms:W3CDTF">2024-07-10T02:01:22Z</dcterms:modified>
</cp:coreProperties>
</file>